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tula\Downloads\"/>
    </mc:Choice>
  </mc:AlternateContent>
  <xr:revisionPtr revIDLastSave="0" documentId="13_ncr:1_{D89A69F6-0818-4E64-BCDD-14E9F0D80A4B}" xr6:coauthVersionLast="47" xr6:coauthVersionMax="47" xr10:uidLastSave="{00000000-0000-0000-0000-000000000000}"/>
  <bookViews>
    <workbookView xWindow="-120" yWindow="-120" windowWidth="51840" windowHeight="21120" xr2:uid="{C88DFB82-3B5E-4460-8C4E-C72C56028934}"/>
  </bookViews>
  <sheets>
    <sheet name="November 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Y14" i="1"/>
  <c r="Q14" i="1"/>
  <c r="I14" i="1"/>
  <c r="AB14" i="1"/>
  <c r="T14" i="1"/>
  <c r="L14" i="1"/>
  <c r="AA14" i="1"/>
  <c r="H14" i="1"/>
  <c r="O14" i="1"/>
  <c r="V14" i="1"/>
  <c r="N14" i="1"/>
  <c r="U14" i="1"/>
  <c r="M14" i="1"/>
  <c r="W14" i="1"/>
  <c r="X14" i="1"/>
  <c r="P14" i="1"/>
  <c r="S14" i="1"/>
  <c r="K14" i="1"/>
  <c r="Z14" i="1"/>
  <c r="R14" i="1"/>
  <c r="J14" i="1"/>
  <c r="C22" i="1" l="1"/>
  <c r="C29" i="1"/>
  <c r="C21" i="1"/>
  <c r="C28" i="1"/>
  <c r="C33" i="1"/>
  <c r="C31" i="1"/>
  <c r="C20" i="1"/>
  <c r="C25" i="1"/>
  <c r="C34" i="1"/>
  <c r="C27" i="1"/>
  <c r="C17" i="1"/>
  <c r="C26" i="1"/>
  <c r="C19" i="1"/>
  <c r="C18" i="1"/>
  <c r="C32" i="1"/>
  <c r="C24" i="1"/>
  <c r="C16" i="1"/>
  <c r="C23" i="1"/>
  <c r="C30" i="1"/>
  <c r="C15" i="1"/>
  <c r="E10" i="1" l="1"/>
</calcChain>
</file>

<file path=xl/sharedStrings.xml><?xml version="1.0" encoding="utf-8"?>
<sst xmlns="http://schemas.openxmlformats.org/spreadsheetml/2006/main" count="270" uniqueCount="69">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</sst>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  <xf numFmtId="16" fontId="17" fillId="3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" fontId="21" fillId="3" borderId="10" xfId="0" applyNumberFormat="1" applyFont="1" applyFill="1" applyBorder="1" applyAlignment="1">
      <alignment horizontal="center" vertical="center" wrapText="1"/>
    </xf>
    <xf numFmtId="16" fontId="20" fillId="5" borderId="12" xfId="0" applyNumberFormat="1" applyFont="1" applyFill="1" applyBorder="1" applyAlignment="1">
      <alignment horizontal="center" vertical="center" wrapText="1"/>
    </xf>
    <xf numFmtId="1" fontId="17" fillId="3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3" fillId="6" borderId="12" xfId="3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164" fontId="23" fillId="6" borderId="12" xfId="0" applyNumberFormat="1" applyFont="1" applyFill="1" applyBorder="1" applyAlignment="1" applyProtection="1">
      <alignment horizontal="center" vertical="center"/>
      <protection hidden="1"/>
    </xf>
    <xf numFmtId="9" fontId="23" fillId="6" borderId="12" xfId="1" applyFont="1" applyFill="1" applyBorder="1" applyAlignment="1" applyProtection="1">
      <alignment horizontal="center" vertical="center"/>
      <protection hidden="1"/>
    </xf>
    <xf numFmtId="9" fontId="20" fillId="6" borderId="12" xfId="1" applyFont="1" applyFill="1" applyBorder="1" applyAlignment="1" applyProtection="1">
      <alignment horizontal="center" vertical="center"/>
      <protection hidden="1"/>
    </xf>
    <xf numFmtId="0" fontId="24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5" fillId="0" borderId="12" xfId="0" applyFont="1" applyBorder="1" applyProtection="1">
      <protection locked="0"/>
    </xf>
    <xf numFmtId="0" fontId="26" fillId="2" borderId="9" xfId="0" applyFont="1" applyFill="1" applyBorder="1" applyAlignment="1" applyProtection="1">
      <alignment horizontal="left" vertical="top" wrapText="1"/>
      <protection locked="0"/>
    </xf>
    <xf numFmtId="0" fontId="26" fillId="2" borderId="12" xfId="0" applyFont="1" applyFill="1" applyBorder="1" applyAlignment="1" applyProtection="1">
      <alignment horizontal="left" vertical="top" wrapText="1"/>
      <protection locked="0"/>
    </xf>
    <xf numFmtId="0" fontId="26" fillId="2" borderId="12" xfId="0" applyFont="1" applyFill="1" applyBorder="1" applyAlignment="1" applyProtection="1">
      <alignment horizontal="center" vertical="center"/>
      <protection locked="0"/>
    </xf>
    <xf numFmtId="164" fontId="24" fillId="7" borderId="12" xfId="0" applyNumberFormat="1" applyFont="1" applyFill="1" applyBorder="1" applyAlignment="1" applyProtection="1">
      <alignment horizontal="center" vertical="center"/>
      <protection hidden="1"/>
    </xf>
    <xf numFmtId="9" fontId="24" fillId="7" borderId="12" xfId="1" applyFont="1" applyFill="1" applyBorder="1" applyAlignment="1" applyProtection="1">
      <alignment horizontal="center" vertical="center"/>
      <protection hidden="1"/>
    </xf>
    <xf numFmtId="0" fontId="24" fillId="2" borderId="7" xfId="0" applyFont="1" applyFill="1" applyBorder="1" applyAlignment="1" applyProtection="1">
      <alignment horizontal="left" vertical="top" wrapText="1"/>
      <protection locked="0"/>
    </xf>
    <xf numFmtId="0" fontId="24" fillId="2" borderId="12" xfId="3" applyFont="1" applyFill="1" applyBorder="1" applyAlignment="1" applyProtection="1">
      <alignment horizontal="center" vertical="center" wrapText="1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6" fillId="2" borderId="13" xfId="3" quotePrefix="1" applyFont="1" applyFill="1" applyBorder="1" applyAlignment="1" applyProtection="1">
      <alignment horizontal="left" vertical="center"/>
      <protection locked="0"/>
    </xf>
    <xf numFmtId="0" fontId="26" fillId="2" borderId="12" xfId="3" quotePrefix="1" applyFont="1" applyFill="1" applyBorder="1" applyAlignment="1" applyProtection="1">
      <alignment horizontal="left" vertical="center"/>
      <protection locked="0"/>
    </xf>
    <xf numFmtId="0" fontId="24" fillId="2" borderId="12" xfId="3" quotePrefix="1" applyFont="1" applyFill="1" applyBorder="1" applyAlignment="1" applyProtection="1">
      <alignment horizontal="left" vertical="center"/>
      <protection locked="0"/>
    </xf>
    <xf numFmtId="16" fontId="17" fillId="3" borderId="12" xfId="0" applyNumberFormat="1" applyFont="1" applyFill="1" applyBorder="1" applyAlignment="1">
      <alignment horizontal="center" vertical="center" wrapText="1"/>
    </xf>
    <xf numFmtId="16" fontId="17" fillId="3" borderId="11" xfId="0" applyNumberFormat="1" applyFont="1" applyFill="1" applyBorder="1" applyAlignment="1">
      <alignment horizontal="center" vertical="center" wrapText="1"/>
    </xf>
    <xf numFmtId="16" fontId="17" fillId="3" borderId="7" xfId="0" applyNumberFormat="1" applyFont="1" applyFill="1" applyBorder="1" applyAlignment="1">
      <alignment horizontal="center" vertical="center" wrapText="1"/>
    </xf>
    <xf numFmtId="16" fontId="17" fillId="3" borderId="9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" fontId="17" fillId="3" borderId="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20" fillId="5" borderId="7" xfId="0" applyNumberFormat="1" applyFont="1" applyFill="1" applyBorder="1" applyAlignment="1">
      <alignment horizontal="center" vertical="center" wrapText="1"/>
    </xf>
    <xf numFmtId="16" fontId="20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7" xfId="0" applyFont="1" applyFill="1" applyBorder="1" applyAlignment="1" applyProtection="1">
      <alignment horizontal="center" vertical="center" wrapText="1"/>
      <protection hidden="1"/>
    </xf>
    <xf numFmtId="0" fontId="17" fillId="3" borderId="8" xfId="0" applyFont="1" applyFill="1" applyBorder="1" applyAlignment="1" applyProtection="1">
      <alignment horizontal="center" vertical="center" wrapText="1"/>
      <protection hidden="1"/>
    </xf>
    <xf numFmtId="0" fontId="17" fillId="3" borderId="9" xfId="0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2" borderId="2" xfId="2" applyFill="1" applyBorder="1" applyAlignment="1" applyProtection="1">
      <alignment horizontal="centerContinuous" vertical="center" wrapText="1"/>
      <protection locked="0" hidden="1"/>
    </xf>
    <xf numFmtId="0" fontId="13" fillId="2" borderId="3" xfId="2" applyFill="1" applyBorder="1" applyAlignment="1" applyProtection="1">
      <alignment horizontal="centerContinuous" vertical="center" wrapText="1"/>
      <protection locked="0" hidden="1"/>
    </xf>
    <xf numFmtId="0" fontId="13" fillId="2" borderId="4" xfId="2" applyFill="1" applyBorder="1" applyAlignment="1" applyProtection="1">
      <alignment horizontal="centerContinuous" vertical="center" wrapText="1"/>
      <protection locked="0" hidden="1"/>
    </xf>
    <xf numFmtId="16" fontId="17" fillId="3" borderId="10" xfId="0" applyNumberFormat="1" applyFont="1" applyFill="1" applyBorder="1" applyAlignment="1">
      <alignment horizontal="centerContinuous" vertical="center" wrapText="1"/>
    </xf>
    <xf numFmtId="16" fontId="17" fillId="3" borderId="12" xfId="0" applyNumberFormat="1" applyFont="1" applyFill="1" applyBorder="1" applyAlignment="1">
      <alignment horizontal="centerContinuous" vertical="center" wrapText="1"/>
    </xf>
    <xf numFmtId="0" fontId="17" fillId="3" borderId="7" xfId="0" applyFont="1" applyFill="1" applyBorder="1" applyAlignment="1" applyProtection="1">
      <alignment horizontal="centerContinuous" vertical="center" wrapText="1"/>
      <protection hidden="1"/>
    </xf>
    <xf numFmtId="0" fontId="17" fillId="3" borderId="8" xfId="0" applyFont="1" applyFill="1" applyBorder="1" applyAlignment="1" applyProtection="1">
      <alignment horizontal="centerContinuous" vertical="center" wrapText="1"/>
      <protection hidden="1"/>
    </xf>
    <xf numFmtId="0" fontId="17" fillId="3" borderId="9" xfId="0" applyFont="1" applyFill="1" applyBorder="1" applyAlignment="1" applyProtection="1">
      <alignment horizontal="centerContinuous" vertical="center" wrapText="1"/>
      <protection hidden="1"/>
    </xf>
    <xf numFmtId="16" fontId="17" fillId="3" borderId="10" xfId="0" applyNumberFormat="1" applyFont="1" applyFill="1" applyBorder="1" applyAlignment="1">
      <alignment vertical="center" wrapText="1"/>
    </xf>
    <xf numFmtId="16" fontId="17" fillId="3" borderId="12" xfId="0" applyNumberFormat="1" applyFont="1" applyFill="1" applyBorder="1" applyAlignment="1">
      <alignment vertical="center" wrapText="1"/>
    </xf>
    <xf numFmtId="16" fontId="17" fillId="3" borderId="7" xfId="0" applyNumberFormat="1" applyFont="1" applyFill="1" applyBorder="1" applyAlignment="1">
      <alignment horizontal="centerContinuous" vertical="center" wrapText="1"/>
    </xf>
    <xf numFmtId="16" fontId="17" fillId="3" borderId="9" xfId="0" applyNumberFormat="1" applyFont="1" applyFill="1" applyBorder="1" applyAlignment="1">
      <alignment horizontal="centerContinuous" vertical="center" wrapText="1"/>
    </xf>
    <xf numFmtId="16" fontId="17" fillId="3" borderId="7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</cellXfs>
  <cellStyles count="4">
    <cellStyle name="Hyperlink" xfId="2" builtinId="8"/>
    <cellStyle name="Normal" xfId="0" builtinId="0"/>
    <cellStyle name="Normal_TemplateDownload" xfId="3" xr:uid="{BDCD7EA6-852A-4332-B080-4CE8CEC9A47B}"/>
    <cellStyle name="Percent" xfId="1" builtinId="5"/>
  </cellStyles>
  <dxfs count="6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42.8%20November%202023.xlsm" TargetMode="External"/><Relationship Id="rId1" Type="http://schemas.openxmlformats.org/officeDocument/2006/relationships/externalLinkPath" Target="file:///L:\Corporate\CQUIN\Safe%20Staffing\NHS%20Digital%20Submission\NStf-Fil%20submission\NStf-Fil%2042.8%20Novembe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 refreshError="1"/>
      <sheetData sheetId="4" refreshError="1"/>
      <sheetData sheetId="5" refreshError="1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/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>Registered Nurses/Midwives Avg Day Fill rate &gt; 100%</v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>Actual hours are under 1448</v>
          </cell>
          <cell r="R27" t="str">
            <v/>
          </cell>
          <cell r="S27" t="str">
            <v>Actual hours entered with no patient count</v>
          </cell>
        </row>
        <row r="28">
          <cell r="E28" t="str">
            <v>Registered Nurses/Midwives Avg Day Fill rate &gt; 100%</v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>Registered Nurses/Midwives Avg Night Fill rate &gt; 100%</v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>Registered Nurses/Midwives Avg Day Fill rate &gt; 100%</v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>Registered Nurses/Midwives Avg Night Fill rate &gt; 100%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A0D2-A72A-4843-A812-EBAD6735F747}">
  <dimension ref="C1:AT34"/>
  <sheetViews>
    <sheetView tabSelected="1" workbookViewId="0">
      <selection activeCell="S9" sqref="S9"/>
    </sheetView>
  </sheetViews>
  <sheetFormatPr defaultRowHeight="15" x14ac:dyDescent="0.25"/>
  <cols>
    <col min="1" max="2" width="11.42578125" customWidth="1"/>
    <col min="3" max="3" width="20.5703125" customWidth="1"/>
    <col min="4" max="4" width="50" customWidth="1"/>
    <col min="5" max="5" width="33.5703125" customWidth="1"/>
    <col min="6" max="6" width="24.7109375" bestFit="1" customWidth="1"/>
    <col min="7" max="7" width="20.7109375" customWidth="1"/>
    <col min="8" max="46" width="18.5703125" customWidth="1"/>
  </cols>
  <sheetData>
    <row r="1" spans="3:46" ht="33.7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3:46" x14ac:dyDescent="0.25"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</row>
    <row r="3" spans="3:46" ht="24.75" customHeight="1" x14ac:dyDescent="0.25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</row>
    <row r="4" spans="3:46" ht="33.75" x14ac:dyDescent="0.5">
      <c r="C4" s="8"/>
      <c r="D4" s="7"/>
      <c r="E4" s="1"/>
      <c r="F4" s="4"/>
      <c r="G4" s="4"/>
      <c r="H4" s="4"/>
      <c r="I4" s="4"/>
      <c r="J4" s="4"/>
      <c r="K4" s="8"/>
      <c r="L4" s="7"/>
      <c r="M4" s="1"/>
      <c r="N4" s="4"/>
      <c r="O4" s="4"/>
      <c r="P4" s="4"/>
      <c r="Q4" s="4"/>
      <c r="R4" s="4"/>
      <c r="S4" s="8"/>
      <c r="T4" s="7"/>
      <c r="U4" s="1"/>
      <c r="V4" s="4"/>
      <c r="W4" s="4"/>
      <c r="X4" s="4"/>
      <c r="Y4" s="4"/>
      <c r="Z4" s="4"/>
      <c r="AA4" s="8"/>
      <c r="AB4" s="7"/>
      <c r="AC4" s="9"/>
      <c r="AD4" s="9"/>
      <c r="AE4" s="9"/>
      <c r="AF4" s="9"/>
      <c r="AG4" s="9"/>
      <c r="AH4" s="9"/>
      <c r="AI4" s="9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3.75" x14ac:dyDescent="0.25">
      <c r="C5" s="10" t="s">
        <v>1</v>
      </c>
      <c r="D5" s="11" t="str">
        <f>IF(ISBLANK(OrgCodeSelection),"",OrgCodeSelection)</f>
        <v>RXE</v>
      </c>
      <c r="E5" s="48" t="str">
        <f>IF(ISBLANK(OrgNameSelection),"",OrgNameSelection)</f>
        <v>ROTHERHAM DONCASTER AND SOUTH HUMBER NHS FOUNDATION TRUST</v>
      </c>
      <c r="F5" s="48"/>
      <c r="G5" s="48"/>
      <c r="H5" s="48"/>
      <c r="I5" s="48"/>
      <c r="J5" s="4"/>
      <c r="K5" s="4"/>
      <c r="L5" s="4"/>
      <c r="M5" s="4"/>
      <c r="N5" s="4"/>
      <c r="O5" s="4"/>
      <c r="P5" s="4"/>
      <c r="Q5" s="4"/>
      <c r="R5" s="7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3:46" ht="33.75" x14ac:dyDescent="0.5">
      <c r="C6" s="8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3:46" ht="33.75" x14ac:dyDescent="0.25">
      <c r="C7" s="12"/>
      <c r="D7" s="7"/>
      <c r="E7" s="49" t="s">
        <v>2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7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3:46" ht="33.75" x14ac:dyDescent="0.25">
      <c r="C8" s="14"/>
      <c r="D8" s="7"/>
      <c r="E8" s="76" t="s">
        <v>3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 ht="33.75" customHeight="1" thickBot="1" x14ac:dyDescent="0.3">
      <c r="C9" s="12"/>
      <c r="D9" s="7"/>
      <c r="E9" s="63" t="s">
        <v>4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7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3:46" ht="33.75" x14ac:dyDescent="0.25">
      <c r="C10" s="51"/>
      <c r="D10" s="51"/>
      <c r="E10" s="77" t="str">
        <f>IFERROR(IF(COUNTBLANK(D15:AB34)=5000,"You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3:46" ht="30" x14ac:dyDescent="0.25">
      <c r="C11" s="57"/>
      <c r="D11" s="57"/>
      <c r="E11" s="16" t="s">
        <v>5</v>
      </c>
      <c r="F11" s="4"/>
      <c r="G11" s="4"/>
      <c r="H11" s="68" t="s">
        <v>6</v>
      </c>
      <c r="I11" s="69"/>
      <c r="J11" s="69"/>
      <c r="K11" s="69"/>
      <c r="L11" s="69"/>
      <c r="M11" s="69"/>
      <c r="N11" s="69"/>
      <c r="O11" s="70"/>
      <c r="P11" s="68" t="s">
        <v>7</v>
      </c>
      <c r="Q11" s="69"/>
      <c r="R11" s="69"/>
      <c r="S11" s="69"/>
      <c r="T11" s="69"/>
      <c r="U11" s="69"/>
      <c r="V11" s="69"/>
      <c r="W11" s="70"/>
      <c r="X11" s="58" t="s">
        <v>8</v>
      </c>
      <c r="Y11" s="61"/>
      <c r="Z11" s="61"/>
      <c r="AA11" s="62"/>
      <c r="AB11" s="67"/>
      <c r="AC11" s="58" t="s">
        <v>10</v>
      </c>
      <c r="AD11" s="59"/>
      <c r="AE11" s="59"/>
      <c r="AF11" s="59"/>
      <c r="AG11" s="59"/>
      <c r="AH11" s="59"/>
      <c r="AI11" s="60"/>
      <c r="AJ11" s="45" t="s">
        <v>6</v>
      </c>
      <c r="AK11" s="52"/>
      <c r="AL11" s="52"/>
      <c r="AM11" s="46"/>
      <c r="AN11" s="45" t="s">
        <v>7</v>
      </c>
      <c r="AO11" s="52"/>
      <c r="AP11" s="52"/>
      <c r="AQ11" s="46"/>
      <c r="AR11" s="53" t="s">
        <v>8</v>
      </c>
      <c r="AS11" s="54"/>
      <c r="AT11" s="18"/>
    </row>
    <row r="12" spans="3:46" ht="18.75" customHeight="1" x14ac:dyDescent="0.25">
      <c r="C12" s="45" t="s">
        <v>11</v>
      </c>
      <c r="D12" s="46"/>
      <c r="E12" s="44"/>
      <c r="F12" s="55" t="s">
        <v>13</v>
      </c>
      <c r="G12" s="56"/>
      <c r="H12" s="67" t="s">
        <v>14</v>
      </c>
      <c r="I12" s="67"/>
      <c r="J12" s="67" t="s">
        <v>15</v>
      </c>
      <c r="K12" s="67"/>
      <c r="L12" s="73" t="s">
        <v>16</v>
      </c>
      <c r="M12" s="74"/>
      <c r="N12" s="73" t="s">
        <v>17</v>
      </c>
      <c r="O12" s="74"/>
      <c r="P12" s="67" t="s">
        <v>14</v>
      </c>
      <c r="Q12" s="67"/>
      <c r="R12" s="67" t="s">
        <v>15</v>
      </c>
      <c r="S12" s="67"/>
      <c r="T12" s="73" t="s">
        <v>16</v>
      </c>
      <c r="U12" s="74"/>
      <c r="V12" s="73" t="s">
        <v>17</v>
      </c>
      <c r="W12" s="74"/>
      <c r="X12" s="73" t="s">
        <v>18</v>
      </c>
      <c r="Y12" s="67"/>
      <c r="Z12" s="75" t="s">
        <v>19</v>
      </c>
      <c r="AA12" s="43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</row>
    <row r="13" spans="3:46" ht="112.5" x14ac:dyDescent="0.25">
      <c r="C13" s="19" t="s">
        <v>28</v>
      </c>
      <c r="D13" s="17" t="s">
        <v>29</v>
      </c>
      <c r="E13" s="44" t="s">
        <v>12</v>
      </c>
      <c r="F13" s="20" t="s">
        <v>30</v>
      </c>
      <c r="G13" s="20" t="s">
        <v>31</v>
      </c>
      <c r="H13" s="21" t="s">
        <v>32</v>
      </c>
      <c r="I13" s="21" t="s">
        <v>33</v>
      </c>
      <c r="J13" s="21" t="s">
        <v>32</v>
      </c>
      <c r="K13" s="21" t="s">
        <v>33</v>
      </c>
      <c r="L13" s="21" t="s">
        <v>32</v>
      </c>
      <c r="M13" s="21" t="s">
        <v>33</v>
      </c>
      <c r="N13" s="21" t="s">
        <v>32</v>
      </c>
      <c r="O13" s="21" t="s">
        <v>33</v>
      </c>
      <c r="P13" s="21" t="s">
        <v>32</v>
      </c>
      <c r="Q13" s="21" t="s">
        <v>33</v>
      </c>
      <c r="R13" s="21" t="s">
        <v>32</v>
      </c>
      <c r="S13" s="21" t="s">
        <v>33</v>
      </c>
      <c r="T13" s="21" t="s">
        <v>32</v>
      </c>
      <c r="U13" s="21" t="s">
        <v>33</v>
      </c>
      <c r="V13" s="21" t="s">
        <v>32</v>
      </c>
      <c r="W13" s="21" t="s">
        <v>33</v>
      </c>
      <c r="X13" s="21" t="s">
        <v>32</v>
      </c>
      <c r="Y13" s="21" t="s">
        <v>33</v>
      </c>
      <c r="Z13" s="21" t="s">
        <v>32</v>
      </c>
      <c r="AA13" s="21" t="s">
        <v>33</v>
      </c>
      <c r="AB13" s="66" t="s">
        <v>9</v>
      </c>
      <c r="AC13" s="71" t="s">
        <v>14</v>
      </c>
      <c r="AD13" s="71" t="s">
        <v>20</v>
      </c>
      <c r="AE13" s="71" t="s">
        <v>16</v>
      </c>
      <c r="AF13" s="71" t="s">
        <v>17</v>
      </c>
      <c r="AG13" s="71" t="s">
        <v>18</v>
      </c>
      <c r="AH13" s="71" t="s">
        <v>19</v>
      </c>
      <c r="AI13" s="71" t="s">
        <v>21</v>
      </c>
      <c r="AJ13" s="72" t="s">
        <v>22</v>
      </c>
      <c r="AK13" s="72" t="s">
        <v>23</v>
      </c>
      <c r="AL13" s="71" t="s">
        <v>24</v>
      </c>
      <c r="AM13" s="71" t="s">
        <v>25</v>
      </c>
      <c r="AN13" s="72" t="s">
        <v>22</v>
      </c>
      <c r="AO13" s="72" t="s">
        <v>23</v>
      </c>
      <c r="AP13" s="71" t="s">
        <v>24</v>
      </c>
      <c r="AQ13" s="71" t="s">
        <v>25</v>
      </c>
      <c r="AR13" s="71" t="s">
        <v>26</v>
      </c>
      <c r="AS13" s="71" t="s">
        <v>27</v>
      </c>
      <c r="AT13" s="22"/>
    </row>
    <row r="14" spans="3:46" ht="18.75" x14ac:dyDescent="0.25">
      <c r="E14" s="23" t="s">
        <v>34</v>
      </c>
      <c r="F14" s="23"/>
      <c r="G14" s="23"/>
      <c r="H14" s="24">
        <f ca="1">SUM(INDIRECT("I16:I215"))</f>
        <v>15493.960000000001</v>
      </c>
      <c r="I14" s="24">
        <f ca="1">SUM(INDIRECT("J16:J215"))</f>
        <v>17469.830000000002</v>
      </c>
      <c r="J14" s="24">
        <f ca="1">SUM(INDIRECT("K16:K215"))</f>
        <v>23010.75</v>
      </c>
      <c r="K14" s="24">
        <f ca="1">SUM(INDIRECT("L16:L215"))</f>
        <v>0</v>
      </c>
      <c r="L14" s="24">
        <f ca="1">SUM(INDIRECT("M16:M215"))</f>
        <v>839.75</v>
      </c>
      <c r="M14" s="24">
        <f ca="1">SUM(INDIRECT("N16:N215"))</f>
        <v>0</v>
      </c>
      <c r="N14" s="24">
        <f ca="1">SUM(INDIRECT("O16:O215"))</f>
        <v>0</v>
      </c>
      <c r="O14" s="24">
        <f ca="1">SUM(INDIRECT("P16:P215"))</f>
        <v>7684.43</v>
      </c>
      <c r="P14" s="24">
        <f ca="1">SUM(INDIRECT("Q16:Q215"))</f>
        <v>7676.46</v>
      </c>
      <c r="Q14" s="24">
        <f ca="1">SUM(INDIRECT("R16:R215"))</f>
        <v>10929.77</v>
      </c>
      <c r="R14" s="24">
        <f ca="1">SUM(INDIRECT("S16:S215"))</f>
        <v>16603.41</v>
      </c>
      <c r="S14" s="24">
        <f ca="1">SUM(INDIRECT("T16:T215"))</f>
        <v>0</v>
      </c>
      <c r="T14" s="24">
        <f ca="1">SUM(INDIRECT("U16:U215"))</f>
        <v>238.5</v>
      </c>
      <c r="U14" s="24">
        <f ca="1">SUM(INDIRECT("V16:V215"))</f>
        <v>0</v>
      </c>
      <c r="V14" s="24">
        <f ca="1">SUM(INDIRECT("W16:W215"))</f>
        <v>0</v>
      </c>
      <c r="W14" s="24">
        <f ca="1">SUM(INDIRECT("X16:X215"))</f>
        <v>0</v>
      </c>
      <c r="X14" s="24">
        <f ca="1">SUM(INDIRECT("Y16:Y215"))</f>
        <v>0</v>
      </c>
      <c r="Y14" s="24">
        <f ca="1">SUM(INDIRECT("Z16:Z215"))</f>
        <v>0</v>
      </c>
      <c r="Z14" s="24">
        <f ca="1">SUM(INDIRECT("AA16:AA215"))</f>
        <v>0</v>
      </c>
      <c r="AA14" s="24">
        <f ca="1">SUM(INDIRECT("AB16:AB215"))</f>
        <v>6461</v>
      </c>
      <c r="AB14" s="24">
        <f ca="1">SUM(INDIRECT("AC16:AC215"))</f>
        <v>72.671500582525312</v>
      </c>
      <c r="AC14" s="25">
        <v>3.6382618705035967</v>
      </c>
      <c r="AD14" s="25">
        <v>6.1322776978417268</v>
      </c>
      <c r="AE14" s="25">
        <v>0.15514388489208633</v>
      </c>
      <c r="AF14" s="25">
        <v>0</v>
      </c>
      <c r="AG14" s="25">
        <v>0</v>
      </c>
      <c r="AH14" s="25">
        <v>0</v>
      </c>
      <c r="AI14" s="25">
        <v>9.9256834532374096</v>
      </c>
      <c r="AJ14" s="26">
        <v>1.203269327580007</v>
      </c>
      <c r="AK14" s="26">
        <v>1.2998909937778038</v>
      </c>
      <c r="AL14" s="27" t="s">
        <v>35</v>
      </c>
      <c r="AM14" s="27" t="s">
        <v>35</v>
      </c>
      <c r="AN14" s="27">
        <v>1.022902260332204</v>
      </c>
      <c r="AO14" s="27">
        <v>1.4731122648255797</v>
      </c>
      <c r="AP14" s="27" t="s">
        <v>35</v>
      </c>
      <c r="AQ14" s="27" t="s">
        <v>35</v>
      </c>
      <c r="AR14" s="27" t="s">
        <v>35</v>
      </c>
      <c r="AS14" s="27" t="s">
        <v>35</v>
      </c>
    </row>
    <row r="15" spans="3:46" ht="30" x14ac:dyDescent="0.25">
      <c r="C15" s="28" t="str">
        <f t="shared" ref="C15:C34" si="0">IFERROR(VLOOKUP($E$5&amp;D15,Sites,4,FALSE),"")</f>
        <v/>
      </c>
      <c r="D15" s="29" t="s">
        <v>36</v>
      </c>
      <c r="E15" s="30" t="s">
        <v>37</v>
      </c>
      <c r="F15" s="31" t="s">
        <v>38</v>
      </c>
      <c r="G15" s="32"/>
      <c r="H15" s="33">
        <v>702</v>
      </c>
      <c r="I15" s="33">
        <v>1237.5</v>
      </c>
      <c r="J15" s="33">
        <v>1419</v>
      </c>
      <c r="K15" s="33">
        <v>1542.67</v>
      </c>
      <c r="L15" s="33"/>
      <c r="M15" s="33"/>
      <c r="N15" s="33"/>
      <c r="O15" s="33"/>
      <c r="P15" s="33">
        <v>678.5</v>
      </c>
      <c r="Q15" s="33">
        <v>878</v>
      </c>
      <c r="R15" s="33">
        <v>1334</v>
      </c>
      <c r="S15" s="33">
        <v>1462.5</v>
      </c>
      <c r="T15" s="33"/>
      <c r="U15" s="33"/>
      <c r="V15" s="33"/>
      <c r="W15" s="33"/>
      <c r="X15" s="33"/>
      <c r="Y15" s="33"/>
      <c r="Z15" s="33"/>
      <c r="AA15" s="33"/>
      <c r="AB15" s="33">
        <v>489</v>
      </c>
      <c r="AC15" s="34">
        <v>4.3261758691206547</v>
      </c>
      <c r="AD15" s="34">
        <v>6.1455419222903886</v>
      </c>
      <c r="AE15" s="34">
        <v>0</v>
      </c>
      <c r="AF15" s="34">
        <v>0</v>
      </c>
      <c r="AG15" s="34">
        <v>0</v>
      </c>
      <c r="AH15" s="34">
        <v>0</v>
      </c>
      <c r="AI15" s="34">
        <v>10.471717791411043</v>
      </c>
      <c r="AJ15" s="35">
        <v>1.7628205128205128</v>
      </c>
      <c r="AK15" s="35">
        <v>1.0871529245947851</v>
      </c>
      <c r="AL15" s="35" t="s">
        <v>35</v>
      </c>
      <c r="AM15" s="35" t="s">
        <v>35</v>
      </c>
      <c r="AN15" s="35">
        <v>1.2940309506263816</v>
      </c>
      <c r="AO15" s="35">
        <v>1.0963268365817092</v>
      </c>
      <c r="AP15" s="35" t="s">
        <v>35</v>
      </c>
      <c r="AQ15" s="35" t="s">
        <v>35</v>
      </c>
      <c r="AR15" s="35" t="s">
        <v>35</v>
      </c>
      <c r="AS15" s="35" t="s">
        <v>35</v>
      </c>
    </row>
    <row r="16" spans="3:46" ht="30" x14ac:dyDescent="0.25">
      <c r="C16" s="28" t="str">
        <f t="shared" si="0"/>
        <v/>
      </c>
      <c r="D16" s="29" t="s">
        <v>39</v>
      </c>
      <c r="E16" s="30" t="s">
        <v>40</v>
      </c>
      <c r="F16" s="31" t="s">
        <v>38</v>
      </c>
      <c r="G16" s="36"/>
      <c r="H16" s="37">
        <v>846</v>
      </c>
      <c r="I16" s="37">
        <v>1134.17</v>
      </c>
      <c r="J16" s="37">
        <v>697</v>
      </c>
      <c r="K16" s="37">
        <v>1159.25</v>
      </c>
      <c r="L16" s="37"/>
      <c r="M16" s="37">
        <v>80</v>
      </c>
      <c r="N16" s="37"/>
      <c r="O16" s="37"/>
      <c r="P16" s="38">
        <v>300</v>
      </c>
      <c r="Q16" s="38">
        <v>300</v>
      </c>
      <c r="R16" s="39">
        <v>600</v>
      </c>
      <c r="S16" s="38">
        <v>1029</v>
      </c>
      <c r="T16" s="38"/>
      <c r="U16" s="39"/>
      <c r="V16" s="39"/>
      <c r="W16" s="39"/>
      <c r="X16" s="39"/>
      <c r="Y16" s="39"/>
      <c r="Z16" s="39"/>
      <c r="AA16" s="39"/>
      <c r="AB16" s="39">
        <v>355</v>
      </c>
      <c r="AC16" s="34">
        <v>4.0399154929577463</v>
      </c>
      <c r="AD16" s="34">
        <v>6.1640845070422534</v>
      </c>
      <c r="AE16" s="34">
        <v>0.22535211267605634</v>
      </c>
      <c r="AF16" s="34">
        <v>0</v>
      </c>
      <c r="AG16" s="34">
        <v>0</v>
      </c>
      <c r="AH16" s="34">
        <v>0</v>
      </c>
      <c r="AI16" s="34">
        <v>10.429352112676057</v>
      </c>
      <c r="AJ16" s="35">
        <v>1.3406264775413712</v>
      </c>
      <c r="AK16" s="35">
        <v>1.6631994261119081</v>
      </c>
      <c r="AL16" s="35" t="s">
        <v>35</v>
      </c>
      <c r="AM16" s="35" t="s">
        <v>35</v>
      </c>
      <c r="AN16" s="35">
        <v>1</v>
      </c>
      <c r="AO16" s="35">
        <v>1.7150000000000001</v>
      </c>
      <c r="AP16" s="35" t="s">
        <v>35</v>
      </c>
      <c r="AQ16" s="35" t="s">
        <v>35</v>
      </c>
      <c r="AR16" s="35" t="s">
        <v>35</v>
      </c>
      <c r="AS16" s="35" t="s">
        <v>35</v>
      </c>
    </row>
    <row r="17" spans="3:45" ht="30" x14ac:dyDescent="0.25">
      <c r="C17" s="28" t="str">
        <f t="shared" si="0"/>
        <v/>
      </c>
      <c r="D17" s="29" t="s">
        <v>41</v>
      </c>
      <c r="E17" s="30" t="s">
        <v>42</v>
      </c>
      <c r="F17" s="31" t="s">
        <v>38</v>
      </c>
      <c r="G17" s="36"/>
      <c r="H17" s="33">
        <v>806</v>
      </c>
      <c r="I17" s="38">
        <v>1006.47</v>
      </c>
      <c r="J17" s="38">
        <v>785.83</v>
      </c>
      <c r="K17" s="38">
        <v>1149.17</v>
      </c>
      <c r="L17" s="38"/>
      <c r="M17" s="38"/>
      <c r="N17" s="38"/>
      <c r="O17" s="38"/>
      <c r="P17" s="38">
        <v>300</v>
      </c>
      <c r="Q17" s="38">
        <v>367</v>
      </c>
      <c r="R17" s="39">
        <v>885</v>
      </c>
      <c r="S17" s="38">
        <v>941.67</v>
      </c>
      <c r="T17" s="38"/>
      <c r="U17" s="39"/>
      <c r="V17" s="39"/>
      <c r="W17" s="39"/>
      <c r="X17" s="39"/>
      <c r="Y17" s="39"/>
      <c r="Z17" s="39"/>
      <c r="AA17" s="39"/>
      <c r="AB17" s="39">
        <v>372</v>
      </c>
      <c r="AC17" s="34">
        <v>3.6921236559139787</v>
      </c>
      <c r="AD17" s="34">
        <v>5.6205376344086027</v>
      </c>
      <c r="AE17" s="34">
        <v>0</v>
      </c>
      <c r="AF17" s="34">
        <v>0</v>
      </c>
      <c r="AG17" s="34">
        <v>0</v>
      </c>
      <c r="AH17" s="34">
        <v>0</v>
      </c>
      <c r="AI17" s="34">
        <v>9.3126612903225823</v>
      </c>
      <c r="AJ17" s="35">
        <v>1.2487220843672457</v>
      </c>
      <c r="AK17" s="35">
        <v>1.4623646335721467</v>
      </c>
      <c r="AL17" s="35" t="s">
        <v>35</v>
      </c>
      <c r="AM17" s="35" t="s">
        <v>35</v>
      </c>
      <c r="AN17" s="35">
        <v>1.2233333333333334</v>
      </c>
      <c r="AO17" s="35">
        <v>1.0640338983050848</v>
      </c>
      <c r="AP17" s="35" t="s">
        <v>35</v>
      </c>
      <c r="AQ17" s="35" t="s">
        <v>35</v>
      </c>
      <c r="AR17" s="35" t="s">
        <v>35</v>
      </c>
      <c r="AS17" s="35" t="s">
        <v>35</v>
      </c>
    </row>
    <row r="18" spans="3:45" ht="30" x14ac:dyDescent="0.25">
      <c r="C18" s="28" t="str">
        <f t="shared" si="0"/>
        <v/>
      </c>
      <c r="D18" s="40" t="s">
        <v>36</v>
      </c>
      <c r="E18" s="30" t="s">
        <v>43</v>
      </c>
      <c r="F18" s="31" t="s">
        <v>44</v>
      </c>
      <c r="G18" s="36"/>
      <c r="H18" s="33">
        <v>876</v>
      </c>
      <c r="I18" s="38">
        <v>805.25</v>
      </c>
      <c r="J18" s="38">
        <v>1719</v>
      </c>
      <c r="K18" s="38">
        <v>1544</v>
      </c>
      <c r="L18" s="38"/>
      <c r="M18" s="38"/>
      <c r="N18" s="38"/>
      <c r="O18" s="38"/>
      <c r="P18" s="38">
        <v>645</v>
      </c>
      <c r="Q18" s="38">
        <v>556.75</v>
      </c>
      <c r="R18" s="39">
        <v>645</v>
      </c>
      <c r="S18" s="38">
        <v>719.5</v>
      </c>
      <c r="T18" s="38"/>
      <c r="U18" s="39"/>
      <c r="V18" s="39"/>
      <c r="W18" s="39"/>
      <c r="X18" s="39"/>
      <c r="Y18" s="39"/>
      <c r="Z18" s="39"/>
      <c r="AA18" s="39"/>
      <c r="AB18" s="39">
        <v>390</v>
      </c>
      <c r="AC18" s="34">
        <v>3.4923076923076923</v>
      </c>
      <c r="AD18" s="34">
        <v>5.8038461538461537</v>
      </c>
      <c r="AE18" s="34">
        <v>0</v>
      </c>
      <c r="AF18" s="34">
        <v>0</v>
      </c>
      <c r="AG18" s="34">
        <v>0</v>
      </c>
      <c r="AH18" s="34">
        <v>0</v>
      </c>
      <c r="AI18" s="34">
        <v>9.296153846153846</v>
      </c>
      <c r="AJ18" s="35">
        <v>0.9192351598173516</v>
      </c>
      <c r="AK18" s="35">
        <v>0.89819662594531702</v>
      </c>
      <c r="AL18" s="35" t="s">
        <v>35</v>
      </c>
      <c r="AM18" s="35" t="s">
        <v>35</v>
      </c>
      <c r="AN18" s="35">
        <v>0.86317829457364337</v>
      </c>
      <c r="AO18" s="35">
        <v>1.1155038759689921</v>
      </c>
      <c r="AP18" s="35" t="s">
        <v>35</v>
      </c>
      <c r="AQ18" s="35" t="s">
        <v>35</v>
      </c>
      <c r="AR18" s="35" t="s">
        <v>35</v>
      </c>
      <c r="AS18" s="35" t="s">
        <v>35</v>
      </c>
    </row>
    <row r="19" spans="3:45" ht="30" x14ac:dyDescent="0.25">
      <c r="C19" s="28" t="str">
        <f t="shared" si="0"/>
        <v/>
      </c>
      <c r="D19" s="41" t="s">
        <v>45</v>
      </c>
      <c r="E19" s="30" t="s">
        <v>46</v>
      </c>
      <c r="F19" s="31" t="s">
        <v>47</v>
      </c>
      <c r="G19" s="36"/>
      <c r="H19" s="33">
        <v>1282.75</v>
      </c>
      <c r="I19" s="38">
        <v>1237.17</v>
      </c>
      <c r="J19" s="38">
        <v>875</v>
      </c>
      <c r="K19" s="38">
        <v>902.08</v>
      </c>
      <c r="L19" s="38"/>
      <c r="M19" s="38"/>
      <c r="N19" s="38"/>
      <c r="O19" s="38"/>
      <c r="P19" s="38">
        <v>600</v>
      </c>
      <c r="Q19" s="38">
        <v>602</v>
      </c>
      <c r="R19" s="39">
        <v>300</v>
      </c>
      <c r="S19" s="38">
        <v>401.5</v>
      </c>
      <c r="T19" s="38"/>
      <c r="U19" s="39"/>
      <c r="V19" s="39"/>
      <c r="W19" s="39"/>
      <c r="X19" s="39"/>
      <c r="Y19" s="39"/>
      <c r="Z19" s="39"/>
      <c r="AA19" s="39"/>
      <c r="AB19" s="39">
        <v>225</v>
      </c>
      <c r="AC19" s="34">
        <v>8.174088888888889</v>
      </c>
      <c r="AD19" s="34">
        <v>5.7936888888888882</v>
      </c>
      <c r="AE19" s="34">
        <v>0</v>
      </c>
      <c r="AF19" s="34">
        <v>0</v>
      </c>
      <c r="AG19" s="34">
        <v>0</v>
      </c>
      <c r="AH19" s="34">
        <v>0</v>
      </c>
      <c r="AI19" s="34">
        <v>13.967777777777778</v>
      </c>
      <c r="AJ19" s="35">
        <v>0.96446696550380051</v>
      </c>
      <c r="AK19" s="35">
        <v>1.0309485714285715</v>
      </c>
      <c r="AL19" s="35" t="s">
        <v>35</v>
      </c>
      <c r="AM19" s="35" t="s">
        <v>35</v>
      </c>
      <c r="AN19" s="35">
        <v>1.0033333333333334</v>
      </c>
      <c r="AO19" s="35">
        <v>1.3383333333333334</v>
      </c>
      <c r="AP19" s="35" t="s">
        <v>35</v>
      </c>
      <c r="AQ19" s="35" t="s">
        <v>35</v>
      </c>
      <c r="AR19" s="35" t="s">
        <v>35</v>
      </c>
      <c r="AS19" s="35" t="s">
        <v>35</v>
      </c>
    </row>
    <row r="20" spans="3:45" ht="30" x14ac:dyDescent="0.25">
      <c r="C20" s="28" t="str">
        <f t="shared" si="0"/>
        <v/>
      </c>
      <c r="D20" s="41" t="s">
        <v>48</v>
      </c>
      <c r="E20" s="30" t="s">
        <v>49</v>
      </c>
      <c r="F20" s="31" t="s">
        <v>50</v>
      </c>
      <c r="G20" s="36"/>
      <c r="H20" s="33">
        <v>665</v>
      </c>
      <c r="I20" s="38">
        <v>708.5</v>
      </c>
      <c r="J20" s="38">
        <v>1050.5</v>
      </c>
      <c r="K20" s="38">
        <v>1365</v>
      </c>
      <c r="L20" s="38"/>
      <c r="M20" s="38">
        <v>46</v>
      </c>
      <c r="N20" s="38"/>
      <c r="O20" s="38"/>
      <c r="P20" s="38">
        <v>667</v>
      </c>
      <c r="Q20" s="38">
        <v>617.5</v>
      </c>
      <c r="R20" s="39">
        <v>655.5</v>
      </c>
      <c r="S20" s="38">
        <v>632.5</v>
      </c>
      <c r="T20" s="38"/>
      <c r="U20" s="39">
        <v>126.5</v>
      </c>
      <c r="V20" s="39"/>
      <c r="W20" s="39"/>
      <c r="X20" s="39"/>
      <c r="Y20" s="39"/>
      <c r="Z20" s="39"/>
      <c r="AA20" s="39"/>
      <c r="AB20" s="39">
        <v>250</v>
      </c>
      <c r="AC20" s="34">
        <v>5.3040000000000003</v>
      </c>
      <c r="AD20" s="34">
        <v>7.99</v>
      </c>
      <c r="AE20" s="34">
        <v>0.69</v>
      </c>
      <c r="AF20" s="34">
        <v>0</v>
      </c>
      <c r="AG20" s="34">
        <v>0</v>
      </c>
      <c r="AH20" s="34">
        <v>0</v>
      </c>
      <c r="AI20" s="34">
        <v>13.984</v>
      </c>
      <c r="AJ20" s="35">
        <v>1.0654135338345865</v>
      </c>
      <c r="AK20" s="35">
        <v>1.2993812470252262</v>
      </c>
      <c r="AL20" s="35" t="s">
        <v>35</v>
      </c>
      <c r="AM20" s="35" t="s">
        <v>35</v>
      </c>
      <c r="AN20" s="35">
        <v>0.92578710644677664</v>
      </c>
      <c r="AO20" s="35">
        <v>0.96491228070175439</v>
      </c>
      <c r="AP20" s="35" t="s">
        <v>35</v>
      </c>
      <c r="AQ20" s="35" t="s">
        <v>35</v>
      </c>
      <c r="AR20" s="35" t="s">
        <v>35</v>
      </c>
      <c r="AS20" s="35" t="s">
        <v>35</v>
      </c>
    </row>
    <row r="21" spans="3:45" ht="30" x14ac:dyDescent="0.25">
      <c r="C21" s="28" t="str">
        <f t="shared" si="0"/>
        <v/>
      </c>
      <c r="D21" s="42" t="s">
        <v>48</v>
      </c>
      <c r="E21" s="30" t="s">
        <v>51</v>
      </c>
      <c r="F21" s="31" t="s">
        <v>52</v>
      </c>
      <c r="G21" s="36"/>
      <c r="H21" s="33">
        <v>688.5</v>
      </c>
      <c r="I21" s="38">
        <v>648.5</v>
      </c>
      <c r="J21" s="38">
        <v>1762.5</v>
      </c>
      <c r="K21" s="38">
        <v>1613.5</v>
      </c>
      <c r="L21" s="38"/>
      <c r="M21" s="38">
        <v>6</v>
      </c>
      <c r="N21" s="38"/>
      <c r="O21" s="38"/>
      <c r="P21" s="38">
        <v>552</v>
      </c>
      <c r="Q21" s="38">
        <v>667</v>
      </c>
      <c r="R21" s="39">
        <v>586.5</v>
      </c>
      <c r="S21" s="38">
        <v>632</v>
      </c>
      <c r="T21" s="38"/>
      <c r="U21" s="39"/>
      <c r="V21" s="39"/>
      <c r="W21" s="39"/>
      <c r="X21" s="39"/>
      <c r="Y21" s="39"/>
      <c r="Z21" s="39"/>
      <c r="AA21" s="39"/>
      <c r="AB21" s="39">
        <v>510</v>
      </c>
      <c r="AC21" s="34">
        <v>2.5794117647058825</v>
      </c>
      <c r="AD21" s="34">
        <v>4.4029411764705886</v>
      </c>
      <c r="AE21" s="34">
        <v>1.1764705882352941E-2</v>
      </c>
      <c r="AF21" s="34">
        <v>0</v>
      </c>
      <c r="AG21" s="34">
        <v>0</v>
      </c>
      <c r="AH21" s="34">
        <v>0</v>
      </c>
      <c r="AI21" s="34">
        <v>6.9941176470588236</v>
      </c>
      <c r="AJ21" s="35">
        <v>0.94190268700072621</v>
      </c>
      <c r="AK21" s="35">
        <v>0.91546099290780136</v>
      </c>
      <c r="AL21" s="35" t="s">
        <v>35</v>
      </c>
      <c r="AM21" s="35" t="s">
        <v>35</v>
      </c>
      <c r="AN21" s="35">
        <v>1.2083333333333333</v>
      </c>
      <c r="AO21" s="35">
        <v>1.0775788576300085</v>
      </c>
      <c r="AP21" s="35" t="s">
        <v>35</v>
      </c>
      <c r="AQ21" s="35" t="s">
        <v>35</v>
      </c>
      <c r="AR21" s="35" t="s">
        <v>35</v>
      </c>
      <c r="AS21" s="35" t="s">
        <v>35</v>
      </c>
    </row>
    <row r="22" spans="3:45" ht="30" x14ac:dyDescent="0.25">
      <c r="C22" s="28" t="str">
        <f t="shared" si="0"/>
        <v/>
      </c>
      <c r="D22" s="42" t="s">
        <v>48</v>
      </c>
      <c r="E22" s="30" t="s">
        <v>53</v>
      </c>
      <c r="F22" s="31" t="s">
        <v>52</v>
      </c>
      <c r="G22" s="36"/>
      <c r="H22" s="33">
        <v>693</v>
      </c>
      <c r="I22" s="38">
        <v>751.75</v>
      </c>
      <c r="J22" s="38">
        <v>1556.5</v>
      </c>
      <c r="K22" s="38">
        <v>1680</v>
      </c>
      <c r="L22" s="38"/>
      <c r="M22" s="38">
        <v>76.25</v>
      </c>
      <c r="N22" s="38"/>
      <c r="O22" s="38"/>
      <c r="P22" s="38">
        <v>690</v>
      </c>
      <c r="Q22" s="38">
        <v>678</v>
      </c>
      <c r="R22" s="39">
        <v>690</v>
      </c>
      <c r="S22" s="38">
        <v>802</v>
      </c>
      <c r="T22" s="38"/>
      <c r="U22" s="39">
        <v>34.5</v>
      </c>
      <c r="V22" s="39"/>
      <c r="W22" s="39"/>
      <c r="X22" s="39"/>
      <c r="Y22" s="39"/>
      <c r="Z22" s="39"/>
      <c r="AA22" s="39"/>
      <c r="AB22" s="39">
        <v>508</v>
      </c>
      <c r="AC22" s="34">
        <v>2.8144685039370079</v>
      </c>
      <c r="AD22" s="34">
        <v>4.8858267716535435</v>
      </c>
      <c r="AE22" s="34">
        <v>0.21801181102362205</v>
      </c>
      <c r="AF22" s="34">
        <v>0</v>
      </c>
      <c r="AG22" s="34">
        <v>0</v>
      </c>
      <c r="AH22" s="34">
        <v>0</v>
      </c>
      <c r="AI22" s="34">
        <v>7.9183070866141732</v>
      </c>
      <c r="AJ22" s="35">
        <v>1.0847763347763348</v>
      </c>
      <c r="AK22" s="35">
        <v>1.0793446835849663</v>
      </c>
      <c r="AL22" s="35" t="s">
        <v>35</v>
      </c>
      <c r="AM22" s="35" t="s">
        <v>35</v>
      </c>
      <c r="AN22" s="35">
        <v>0.9826086956521739</v>
      </c>
      <c r="AO22" s="35">
        <v>1.1623188405797102</v>
      </c>
      <c r="AP22" s="35" t="s">
        <v>35</v>
      </c>
      <c r="AQ22" s="35" t="s">
        <v>35</v>
      </c>
      <c r="AR22" s="35" t="s">
        <v>35</v>
      </c>
      <c r="AS22" s="35" t="s">
        <v>35</v>
      </c>
    </row>
    <row r="23" spans="3:45" ht="30" x14ac:dyDescent="0.25">
      <c r="C23" s="28" t="str">
        <f t="shared" si="0"/>
        <v/>
      </c>
      <c r="D23" s="42" t="s">
        <v>36</v>
      </c>
      <c r="E23" s="30" t="s">
        <v>54</v>
      </c>
      <c r="F23" s="31" t="s">
        <v>55</v>
      </c>
      <c r="G23" s="36"/>
      <c r="H23" s="33">
        <v>925</v>
      </c>
      <c r="I23" s="38">
        <v>976</v>
      </c>
      <c r="J23" s="38">
        <v>1326.5</v>
      </c>
      <c r="K23" s="38">
        <v>1641</v>
      </c>
      <c r="L23" s="38"/>
      <c r="M23" s="38"/>
      <c r="N23" s="38"/>
      <c r="O23" s="38"/>
      <c r="P23" s="38">
        <v>600</v>
      </c>
      <c r="Q23" s="38">
        <v>534</v>
      </c>
      <c r="R23" s="39">
        <v>900</v>
      </c>
      <c r="S23" s="38">
        <v>1188</v>
      </c>
      <c r="T23" s="38"/>
      <c r="U23" s="39"/>
      <c r="V23" s="39"/>
      <c r="W23" s="39"/>
      <c r="X23" s="39"/>
      <c r="Y23" s="39"/>
      <c r="Z23" s="39"/>
      <c r="AA23" s="39"/>
      <c r="AB23" s="39">
        <v>183</v>
      </c>
      <c r="AC23" s="34">
        <v>8.2513661202185791</v>
      </c>
      <c r="AD23" s="34">
        <v>15.459016393442623</v>
      </c>
      <c r="AE23" s="34">
        <v>0</v>
      </c>
      <c r="AF23" s="34">
        <v>0</v>
      </c>
      <c r="AG23" s="34">
        <v>0</v>
      </c>
      <c r="AH23" s="34">
        <v>0</v>
      </c>
      <c r="AI23" s="34">
        <v>23.710382513661202</v>
      </c>
      <c r="AJ23" s="35">
        <v>1.0551351351351352</v>
      </c>
      <c r="AK23" s="35">
        <v>1.2370900866943084</v>
      </c>
      <c r="AL23" s="35" t="s">
        <v>35</v>
      </c>
      <c r="AM23" s="35" t="s">
        <v>35</v>
      </c>
      <c r="AN23" s="35">
        <v>0.89</v>
      </c>
      <c r="AO23" s="35">
        <v>1.32</v>
      </c>
      <c r="AP23" s="35" t="s">
        <v>35</v>
      </c>
      <c r="AQ23" s="35" t="s">
        <v>35</v>
      </c>
      <c r="AR23" s="35" t="s">
        <v>35</v>
      </c>
      <c r="AS23" s="35" t="s">
        <v>35</v>
      </c>
    </row>
    <row r="24" spans="3:45" ht="30" x14ac:dyDescent="0.25">
      <c r="C24" s="28" t="str">
        <f t="shared" si="0"/>
        <v/>
      </c>
      <c r="D24" s="42" t="s">
        <v>56</v>
      </c>
      <c r="E24" s="30" t="s">
        <v>57</v>
      </c>
      <c r="F24" s="31" t="s">
        <v>55</v>
      </c>
      <c r="G24" s="36"/>
      <c r="H24" s="33">
        <v>763.25</v>
      </c>
      <c r="I24" s="38">
        <v>1028.5</v>
      </c>
      <c r="J24" s="38">
        <v>788.75</v>
      </c>
      <c r="K24" s="38">
        <v>1142</v>
      </c>
      <c r="L24" s="38"/>
      <c r="M24" s="38">
        <v>162</v>
      </c>
      <c r="N24" s="38"/>
      <c r="O24" s="38"/>
      <c r="P24" s="38">
        <v>282.5</v>
      </c>
      <c r="Q24" s="38">
        <v>351</v>
      </c>
      <c r="R24" s="39">
        <v>565</v>
      </c>
      <c r="S24" s="38">
        <v>1064.8499999999999</v>
      </c>
      <c r="T24" s="38"/>
      <c r="U24" s="39"/>
      <c r="V24" s="39"/>
      <c r="W24" s="39"/>
      <c r="X24" s="39"/>
      <c r="Y24" s="39"/>
      <c r="Z24" s="39"/>
      <c r="AA24" s="39"/>
      <c r="AB24" s="39">
        <v>535</v>
      </c>
      <c r="AC24" s="34">
        <v>2.5785046728971963</v>
      </c>
      <c r="AD24" s="34">
        <v>4.124953271028037</v>
      </c>
      <c r="AE24" s="34">
        <v>0.30280373831775703</v>
      </c>
      <c r="AF24" s="34">
        <v>0</v>
      </c>
      <c r="AG24" s="34">
        <v>0</v>
      </c>
      <c r="AH24" s="34">
        <v>0</v>
      </c>
      <c r="AI24" s="34">
        <v>7.0062616822429904</v>
      </c>
      <c r="AJ24" s="35">
        <v>1.3475270226007205</v>
      </c>
      <c r="AK24" s="35">
        <v>1.4478605388272583</v>
      </c>
      <c r="AL24" s="35" t="s">
        <v>35</v>
      </c>
      <c r="AM24" s="35" t="s">
        <v>35</v>
      </c>
      <c r="AN24" s="35">
        <v>1.2424778761061948</v>
      </c>
      <c r="AO24" s="35">
        <v>1.8846902654867255</v>
      </c>
      <c r="AP24" s="35" t="s">
        <v>35</v>
      </c>
      <c r="AQ24" s="35" t="s">
        <v>35</v>
      </c>
      <c r="AR24" s="35" t="s">
        <v>35</v>
      </c>
      <c r="AS24" s="35" t="s">
        <v>35</v>
      </c>
    </row>
    <row r="25" spans="3:45" ht="30" x14ac:dyDescent="0.25">
      <c r="C25" s="28" t="str">
        <f t="shared" si="0"/>
        <v/>
      </c>
      <c r="D25" s="42" t="s">
        <v>56</v>
      </c>
      <c r="E25" s="30" t="s">
        <v>58</v>
      </c>
      <c r="F25" s="31" t="s">
        <v>55</v>
      </c>
      <c r="G25" s="36"/>
      <c r="H25" s="33">
        <v>531.5</v>
      </c>
      <c r="I25" s="38">
        <v>995</v>
      </c>
      <c r="J25" s="38">
        <v>762.75</v>
      </c>
      <c r="K25" s="38">
        <v>1110.5</v>
      </c>
      <c r="L25" s="38"/>
      <c r="M25" s="38"/>
      <c r="N25" s="38"/>
      <c r="O25" s="38"/>
      <c r="P25" s="38">
        <v>253.35</v>
      </c>
      <c r="Q25" s="38">
        <v>289.63</v>
      </c>
      <c r="R25" s="39">
        <v>534.85</v>
      </c>
      <c r="S25" s="38">
        <v>928.55</v>
      </c>
      <c r="T25" s="38"/>
      <c r="U25" s="39"/>
      <c r="V25" s="39"/>
      <c r="W25" s="39"/>
      <c r="X25" s="39"/>
      <c r="Y25" s="39"/>
      <c r="Z25" s="39"/>
      <c r="AA25" s="39"/>
      <c r="AB25" s="39">
        <v>547</v>
      </c>
      <c r="AC25" s="34">
        <v>2.3485009140767827</v>
      </c>
      <c r="AD25" s="34">
        <v>3.7276965265082267</v>
      </c>
      <c r="AE25" s="34">
        <v>0</v>
      </c>
      <c r="AF25" s="34">
        <v>0</v>
      </c>
      <c r="AG25" s="34">
        <v>0</v>
      </c>
      <c r="AH25" s="34">
        <v>0</v>
      </c>
      <c r="AI25" s="34">
        <v>6.0761974405850099</v>
      </c>
      <c r="AJ25" s="35">
        <v>1.8720602069614298</v>
      </c>
      <c r="AK25" s="35">
        <v>1.4559160930842348</v>
      </c>
      <c r="AL25" s="35" t="s">
        <v>35</v>
      </c>
      <c r="AM25" s="35" t="s">
        <v>35</v>
      </c>
      <c r="AN25" s="35">
        <v>1.143201105190448</v>
      </c>
      <c r="AO25" s="35">
        <v>1.7360942320276711</v>
      </c>
      <c r="AP25" s="35" t="s">
        <v>35</v>
      </c>
      <c r="AQ25" s="35" t="s">
        <v>35</v>
      </c>
      <c r="AR25" s="35" t="s">
        <v>35</v>
      </c>
      <c r="AS25" s="35" t="s">
        <v>35</v>
      </c>
    </row>
    <row r="26" spans="3:45" ht="30" x14ac:dyDescent="0.25">
      <c r="C26" s="28" t="str">
        <f t="shared" si="0"/>
        <v/>
      </c>
      <c r="D26" s="42" t="s">
        <v>41</v>
      </c>
      <c r="E26" s="30" t="s">
        <v>59</v>
      </c>
      <c r="F26" s="31" t="s">
        <v>55</v>
      </c>
      <c r="G26" s="36"/>
      <c r="H26" s="33">
        <v>772</v>
      </c>
      <c r="I26" s="38">
        <v>879.42</v>
      </c>
      <c r="J26" s="38">
        <v>1132</v>
      </c>
      <c r="K26" s="38">
        <v>1757</v>
      </c>
      <c r="L26" s="38"/>
      <c r="M26" s="38"/>
      <c r="N26" s="38"/>
      <c r="O26" s="38"/>
      <c r="P26" s="38">
        <v>600</v>
      </c>
      <c r="Q26" s="38">
        <v>616.5</v>
      </c>
      <c r="R26" s="39">
        <v>880</v>
      </c>
      <c r="S26" s="38">
        <v>1293.58</v>
      </c>
      <c r="T26" s="38"/>
      <c r="U26" s="39"/>
      <c r="V26" s="39"/>
      <c r="W26" s="39"/>
      <c r="X26" s="39"/>
      <c r="Y26" s="39"/>
      <c r="Z26" s="39"/>
      <c r="AA26" s="39"/>
      <c r="AB26" s="39">
        <v>522</v>
      </c>
      <c r="AC26" s="34">
        <v>2.8657471264367818</v>
      </c>
      <c r="AD26" s="34">
        <v>5.8440229885057473</v>
      </c>
      <c r="AE26" s="34">
        <v>0</v>
      </c>
      <c r="AF26" s="34">
        <v>0</v>
      </c>
      <c r="AG26" s="34">
        <v>0</v>
      </c>
      <c r="AH26" s="34">
        <v>0</v>
      </c>
      <c r="AI26" s="34">
        <v>8.7097701149425291</v>
      </c>
      <c r="AJ26" s="35">
        <v>1.1391450777202072</v>
      </c>
      <c r="AK26" s="35">
        <v>1.5521201413427561</v>
      </c>
      <c r="AL26" s="35" t="s">
        <v>35</v>
      </c>
      <c r="AM26" s="35" t="s">
        <v>35</v>
      </c>
      <c r="AN26" s="35">
        <v>1.0275000000000001</v>
      </c>
      <c r="AO26" s="35">
        <v>1.4699772727272726</v>
      </c>
      <c r="AP26" s="35" t="s">
        <v>35</v>
      </c>
      <c r="AQ26" s="35" t="s">
        <v>35</v>
      </c>
      <c r="AR26" s="35" t="s">
        <v>35</v>
      </c>
      <c r="AS26" s="35" t="s">
        <v>35</v>
      </c>
    </row>
    <row r="27" spans="3:45" ht="30" x14ac:dyDescent="0.25">
      <c r="C27" s="28" t="str">
        <f t="shared" si="0"/>
        <v/>
      </c>
      <c r="D27" s="42" t="s">
        <v>56</v>
      </c>
      <c r="E27" s="30" t="s">
        <v>60</v>
      </c>
      <c r="F27" s="31" t="s">
        <v>55</v>
      </c>
      <c r="G27" s="36"/>
      <c r="H27" s="33">
        <v>872</v>
      </c>
      <c r="I27" s="38">
        <v>649</v>
      </c>
      <c r="J27" s="38">
        <v>827</v>
      </c>
      <c r="K27" s="38">
        <v>1730.25</v>
      </c>
      <c r="L27" s="38"/>
      <c r="M27" s="38">
        <v>219</v>
      </c>
      <c r="N27" s="38"/>
      <c r="O27" s="38"/>
      <c r="P27" s="38">
        <v>565</v>
      </c>
      <c r="Q27" s="38">
        <v>302.75</v>
      </c>
      <c r="R27" s="39">
        <v>565</v>
      </c>
      <c r="S27" s="38">
        <v>1567.67</v>
      </c>
      <c r="T27" s="38"/>
      <c r="U27" s="39">
        <v>37.5</v>
      </c>
      <c r="V27" s="39"/>
      <c r="W27" s="39"/>
      <c r="X27" s="39"/>
      <c r="Y27" s="39"/>
      <c r="Z27" s="39"/>
      <c r="AA27" s="39"/>
      <c r="AB27" s="39">
        <v>149</v>
      </c>
      <c r="AC27" s="34">
        <v>6.3875838926174495</v>
      </c>
      <c r="AD27" s="34">
        <v>22.133691275167784</v>
      </c>
      <c r="AE27" s="34">
        <v>1.7214765100671141</v>
      </c>
      <c r="AF27" s="34">
        <v>0</v>
      </c>
      <c r="AG27" s="34">
        <v>0</v>
      </c>
      <c r="AH27" s="34">
        <v>0</v>
      </c>
      <c r="AI27" s="34">
        <v>30.24275167785235</v>
      </c>
      <c r="AJ27" s="35">
        <v>0.74426605504587151</v>
      </c>
      <c r="AK27" s="35">
        <v>2.0922007255139059</v>
      </c>
      <c r="AL27" s="35" t="s">
        <v>35</v>
      </c>
      <c r="AM27" s="35" t="s">
        <v>35</v>
      </c>
      <c r="AN27" s="35">
        <v>0.53584070796460181</v>
      </c>
      <c r="AO27" s="35">
        <v>2.7746371681415929</v>
      </c>
      <c r="AP27" s="35" t="s">
        <v>35</v>
      </c>
      <c r="AQ27" s="35" t="s">
        <v>35</v>
      </c>
      <c r="AR27" s="35" t="s">
        <v>35</v>
      </c>
      <c r="AS27" s="35" t="s">
        <v>35</v>
      </c>
    </row>
    <row r="28" spans="3:45" ht="30" x14ac:dyDescent="0.25">
      <c r="C28" s="28" t="str">
        <f t="shared" si="0"/>
        <v/>
      </c>
      <c r="D28" s="42" t="s">
        <v>56</v>
      </c>
      <c r="E28" s="30" t="s">
        <v>61</v>
      </c>
      <c r="F28" s="31" t="s">
        <v>55</v>
      </c>
      <c r="G28" s="36"/>
      <c r="H28" s="33">
        <v>75</v>
      </c>
      <c r="I28" s="38">
        <v>45</v>
      </c>
      <c r="J28" s="38">
        <v>127.5</v>
      </c>
      <c r="K28" s="38">
        <v>90</v>
      </c>
      <c r="L28" s="38"/>
      <c r="M28" s="38"/>
      <c r="N28" s="38"/>
      <c r="O28" s="38"/>
      <c r="P28" s="38">
        <v>47.08</v>
      </c>
      <c r="Q28" s="38">
        <v>18.829999999999998</v>
      </c>
      <c r="R28" s="39">
        <v>9.42</v>
      </c>
      <c r="S28" s="38">
        <v>9.42</v>
      </c>
      <c r="T28" s="38"/>
      <c r="U28" s="39"/>
      <c r="V28" s="39"/>
      <c r="W28" s="39"/>
      <c r="X28" s="39"/>
      <c r="Y28" s="39"/>
      <c r="Z28" s="39"/>
      <c r="AA28" s="39"/>
      <c r="AB28" s="39">
        <v>0</v>
      </c>
      <c r="AC28" s="34" t="s">
        <v>35</v>
      </c>
      <c r="AD28" s="34" t="s">
        <v>35</v>
      </c>
      <c r="AE28" s="34" t="s">
        <v>35</v>
      </c>
      <c r="AF28" s="34" t="s">
        <v>35</v>
      </c>
      <c r="AG28" s="34" t="s">
        <v>35</v>
      </c>
      <c r="AH28" s="34" t="s">
        <v>35</v>
      </c>
      <c r="AI28" s="34" t="s">
        <v>35</v>
      </c>
      <c r="AJ28" s="35">
        <v>0.6</v>
      </c>
      <c r="AK28" s="35">
        <v>0.70588235294117652</v>
      </c>
      <c r="AL28" s="35" t="s">
        <v>35</v>
      </c>
      <c r="AM28" s="35" t="s">
        <v>35</v>
      </c>
      <c r="AN28" s="35">
        <v>0.3999575191163976</v>
      </c>
      <c r="AO28" s="35">
        <v>1</v>
      </c>
      <c r="AP28" s="35" t="s">
        <v>35</v>
      </c>
      <c r="AQ28" s="35" t="s">
        <v>35</v>
      </c>
      <c r="AR28" s="35" t="s">
        <v>35</v>
      </c>
      <c r="AS28" s="35" t="s">
        <v>35</v>
      </c>
    </row>
    <row r="29" spans="3:45" ht="30" x14ac:dyDescent="0.25">
      <c r="C29" s="28" t="str">
        <f t="shared" si="0"/>
        <v/>
      </c>
      <c r="D29" s="42" t="s">
        <v>36</v>
      </c>
      <c r="E29" s="30" t="s">
        <v>62</v>
      </c>
      <c r="F29" s="31" t="s">
        <v>55</v>
      </c>
      <c r="G29" s="36"/>
      <c r="H29" s="33">
        <v>447.5</v>
      </c>
      <c r="I29" s="38">
        <v>757.5</v>
      </c>
      <c r="J29" s="38">
        <v>746</v>
      </c>
      <c r="K29" s="38">
        <v>908.5</v>
      </c>
      <c r="L29" s="38"/>
      <c r="M29" s="38"/>
      <c r="N29" s="38"/>
      <c r="O29" s="38"/>
      <c r="P29" s="38">
        <v>322.5</v>
      </c>
      <c r="Q29" s="38">
        <v>322.5</v>
      </c>
      <c r="R29" s="39">
        <v>623.5</v>
      </c>
      <c r="S29" s="38">
        <v>639.75</v>
      </c>
      <c r="T29" s="38"/>
      <c r="U29" s="39"/>
      <c r="V29" s="39"/>
      <c r="W29" s="39"/>
      <c r="X29" s="39"/>
      <c r="Y29" s="39"/>
      <c r="Z29" s="39"/>
      <c r="AA29" s="39"/>
      <c r="AB29" s="39">
        <v>240</v>
      </c>
      <c r="AC29" s="34">
        <v>4.5</v>
      </c>
      <c r="AD29" s="34">
        <v>6.4510416666666668</v>
      </c>
      <c r="AE29" s="34">
        <v>0</v>
      </c>
      <c r="AF29" s="34">
        <v>0</v>
      </c>
      <c r="AG29" s="34">
        <v>0</v>
      </c>
      <c r="AH29" s="34">
        <v>0</v>
      </c>
      <c r="AI29" s="34">
        <v>10.951041666666667</v>
      </c>
      <c r="AJ29" s="35">
        <v>1.6927374301675977</v>
      </c>
      <c r="AK29" s="35">
        <v>1.217828418230563</v>
      </c>
      <c r="AL29" s="35" t="s">
        <v>35</v>
      </c>
      <c r="AM29" s="35" t="s">
        <v>35</v>
      </c>
      <c r="AN29" s="35">
        <v>1</v>
      </c>
      <c r="AO29" s="35">
        <v>1.0260625501202887</v>
      </c>
      <c r="AP29" s="35" t="s">
        <v>35</v>
      </c>
      <c r="AQ29" s="35" t="s">
        <v>35</v>
      </c>
      <c r="AR29" s="35" t="s">
        <v>35</v>
      </c>
      <c r="AS29" s="35" t="s">
        <v>35</v>
      </c>
    </row>
    <row r="30" spans="3:45" ht="30" x14ac:dyDescent="0.25">
      <c r="C30" s="28" t="str">
        <f t="shared" si="0"/>
        <v/>
      </c>
      <c r="D30" s="42" t="s">
        <v>36</v>
      </c>
      <c r="E30" s="30" t="s">
        <v>63</v>
      </c>
      <c r="F30" s="31" t="s">
        <v>55</v>
      </c>
      <c r="G30" s="36"/>
      <c r="H30" s="33">
        <v>894.5</v>
      </c>
      <c r="I30" s="38">
        <v>1138.6500000000001</v>
      </c>
      <c r="J30" s="38">
        <v>847.5</v>
      </c>
      <c r="K30" s="38">
        <v>1591.75</v>
      </c>
      <c r="L30" s="38"/>
      <c r="M30" s="38"/>
      <c r="N30" s="38"/>
      <c r="O30" s="38"/>
      <c r="P30" s="38">
        <v>300</v>
      </c>
      <c r="Q30" s="38">
        <v>310</v>
      </c>
      <c r="R30" s="39">
        <v>600</v>
      </c>
      <c r="S30" s="38">
        <v>1503.5</v>
      </c>
      <c r="T30" s="38"/>
      <c r="U30" s="39"/>
      <c r="V30" s="39"/>
      <c r="W30" s="39"/>
      <c r="X30" s="39"/>
      <c r="Y30" s="39"/>
      <c r="Z30" s="39"/>
      <c r="AA30" s="39"/>
      <c r="AB30" s="39">
        <v>607</v>
      </c>
      <c r="AC30" s="34">
        <v>2.3865733113673806</v>
      </c>
      <c r="AD30" s="34">
        <v>5.0992586490939047</v>
      </c>
      <c r="AE30" s="34">
        <v>0</v>
      </c>
      <c r="AF30" s="34">
        <v>0</v>
      </c>
      <c r="AG30" s="34">
        <v>0</v>
      </c>
      <c r="AH30" s="34">
        <v>0</v>
      </c>
      <c r="AI30" s="34">
        <v>7.4858319604612849</v>
      </c>
      <c r="AJ30" s="35">
        <v>1.2729457797652322</v>
      </c>
      <c r="AK30" s="35">
        <v>1.8781710914454277</v>
      </c>
      <c r="AL30" s="35" t="s">
        <v>35</v>
      </c>
      <c r="AM30" s="35" t="s">
        <v>35</v>
      </c>
      <c r="AN30" s="35">
        <v>1.0333333333333334</v>
      </c>
      <c r="AO30" s="35">
        <v>2.5058333333333334</v>
      </c>
      <c r="AP30" s="35" t="s">
        <v>35</v>
      </c>
      <c r="AQ30" s="35" t="s">
        <v>35</v>
      </c>
      <c r="AR30" s="35" t="s">
        <v>35</v>
      </c>
      <c r="AS30" s="35" t="s">
        <v>35</v>
      </c>
    </row>
    <row r="31" spans="3:45" ht="30" x14ac:dyDescent="0.25">
      <c r="C31" s="28" t="str">
        <f t="shared" si="0"/>
        <v/>
      </c>
      <c r="D31" s="42" t="s">
        <v>36</v>
      </c>
      <c r="E31" s="30" t="s">
        <v>64</v>
      </c>
      <c r="F31" s="31" t="s">
        <v>55</v>
      </c>
      <c r="G31" s="36"/>
      <c r="H31" s="33">
        <v>889.5</v>
      </c>
      <c r="I31" s="38">
        <v>902.25</v>
      </c>
      <c r="J31" s="38">
        <v>820.5</v>
      </c>
      <c r="K31" s="38">
        <v>1386.5</v>
      </c>
      <c r="L31" s="38"/>
      <c r="M31" s="38">
        <v>94.5</v>
      </c>
      <c r="N31" s="38"/>
      <c r="O31" s="38"/>
      <c r="P31" s="38">
        <v>300</v>
      </c>
      <c r="Q31" s="38">
        <v>341</v>
      </c>
      <c r="R31" s="39">
        <v>590</v>
      </c>
      <c r="S31" s="38">
        <v>1364</v>
      </c>
      <c r="T31" s="38"/>
      <c r="U31" s="39">
        <v>40</v>
      </c>
      <c r="V31" s="39"/>
      <c r="W31" s="39"/>
      <c r="X31" s="39"/>
      <c r="Y31" s="39"/>
      <c r="Z31" s="39"/>
      <c r="AA31" s="39"/>
      <c r="AB31" s="39">
        <v>604</v>
      </c>
      <c r="AC31" s="34">
        <v>2.058360927152318</v>
      </c>
      <c r="AD31" s="34">
        <v>4.5538079470198678</v>
      </c>
      <c r="AE31" s="34">
        <v>0.22268211920529801</v>
      </c>
      <c r="AF31" s="34">
        <v>0</v>
      </c>
      <c r="AG31" s="34">
        <v>0</v>
      </c>
      <c r="AH31" s="34">
        <v>0</v>
      </c>
      <c r="AI31" s="34">
        <v>6.8348509933774837</v>
      </c>
      <c r="AJ31" s="35">
        <v>1.0143338954468804</v>
      </c>
      <c r="AK31" s="35">
        <v>1.6898232784887264</v>
      </c>
      <c r="AL31" s="35" t="s">
        <v>35</v>
      </c>
      <c r="AM31" s="35" t="s">
        <v>35</v>
      </c>
      <c r="AN31" s="35">
        <v>1.1366666666666667</v>
      </c>
      <c r="AO31" s="35">
        <v>2.311864406779661</v>
      </c>
      <c r="AP31" s="35" t="s">
        <v>35</v>
      </c>
      <c r="AQ31" s="35" t="s">
        <v>35</v>
      </c>
      <c r="AR31" s="35" t="s">
        <v>35</v>
      </c>
      <c r="AS31" s="35" t="s">
        <v>35</v>
      </c>
    </row>
    <row r="32" spans="3:45" ht="30" x14ac:dyDescent="0.25">
      <c r="C32" s="28" t="str">
        <f t="shared" si="0"/>
        <v/>
      </c>
      <c r="D32" s="42" t="s">
        <v>39</v>
      </c>
      <c r="E32" s="30" t="s">
        <v>65</v>
      </c>
      <c r="F32" s="31" t="s">
        <v>38</v>
      </c>
      <c r="G32" s="36"/>
      <c r="H32" s="33">
        <v>815.5</v>
      </c>
      <c r="I32" s="38">
        <v>1435.33</v>
      </c>
      <c r="J32" s="38">
        <v>925</v>
      </c>
      <c r="K32" s="38">
        <v>1490.25</v>
      </c>
      <c r="L32" s="38"/>
      <c r="M32" s="38">
        <v>156</v>
      </c>
      <c r="N32" s="38"/>
      <c r="O32" s="38"/>
      <c r="P32" s="38">
        <v>300</v>
      </c>
      <c r="Q32" s="38">
        <v>430</v>
      </c>
      <c r="R32" s="39">
        <v>580</v>
      </c>
      <c r="S32" s="38">
        <v>1189.92</v>
      </c>
      <c r="T32" s="38"/>
      <c r="U32" s="39"/>
      <c r="V32" s="39"/>
      <c r="W32" s="39"/>
      <c r="X32" s="39"/>
      <c r="Y32" s="39"/>
      <c r="Z32" s="39"/>
      <c r="AA32" s="39"/>
      <c r="AB32" s="39">
        <v>240</v>
      </c>
      <c r="AC32" s="34">
        <v>7.7722083333333334</v>
      </c>
      <c r="AD32" s="34">
        <v>11.167375</v>
      </c>
      <c r="AE32" s="34">
        <v>0.65</v>
      </c>
      <c r="AF32" s="34">
        <v>0</v>
      </c>
      <c r="AG32" s="34">
        <v>0</v>
      </c>
      <c r="AH32" s="34">
        <v>0</v>
      </c>
      <c r="AI32" s="34">
        <v>19.589583333333334</v>
      </c>
      <c r="AJ32" s="35">
        <v>1.7600613120784794</v>
      </c>
      <c r="AK32" s="35">
        <v>1.6110810810810812</v>
      </c>
      <c r="AL32" s="35" t="s">
        <v>35</v>
      </c>
      <c r="AM32" s="35" t="s">
        <v>35</v>
      </c>
      <c r="AN32" s="35">
        <v>1.4333333333333333</v>
      </c>
      <c r="AO32" s="35">
        <v>2.0515862068965518</v>
      </c>
      <c r="AP32" s="35" t="s">
        <v>35</v>
      </c>
      <c r="AQ32" s="35" t="s">
        <v>35</v>
      </c>
      <c r="AR32" s="35" t="s">
        <v>35</v>
      </c>
      <c r="AS32" s="35" t="s">
        <v>35</v>
      </c>
    </row>
    <row r="33" spans="3:45" ht="30" x14ac:dyDescent="0.25">
      <c r="C33" s="28" t="str">
        <f t="shared" si="0"/>
        <v/>
      </c>
      <c r="D33" s="42" t="s">
        <v>66</v>
      </c>
      <c r="E33" s="30" t="s">
        <v>67</v>
      </c>
      <c r="F33" s="31" t="s">
        <v>55</v>
      </c>
      <c r="G33" s="36"/>
      <c r="H33" s="33">
        <v>360</v>
      </c>
      <c r="I33" s="38">
        <v>395.5</v>
      </c>
      <c r="J33" s="38">
        <v>720</v>
      </c>
      <c r="K33" s="38">
        <v>750</v>
      </c>
      <c r="L33" s="38"/>
      <c r="M33" s="38"/>
      <c r="N33" s="38"/>
      <c r="O33" s="38"/>
      <c r="P33" s="38">
        <v>360</v>
      </c>
      <c r="Q33" s="38">
        <v>372</v>
      </c>
      <c r="R33" s="39">
        <v>720</v>
      </c>
      <c r="S33" s="38">
        <v>696</v>
      </c>
      <c r="T33" s="38"/>
      <c r="U33" s="39"/>
      <c r="V33" s="39"/>
      <c r="W33" s="39"/>
      <c r="X33" s="39"/>
      <c r="Y33" s="39"/>
      <c r="Z33" s="39"/>
      <c r="AA33" s="39"/>
      <c r="AB33" s="39">
        <v>224</v>
      </c>
      <c r="AC33" s="34">
        <v>3.4263392857142856</v>
      </c>
      <c r="AD33" s="34">
        <v>6.4553571428571432</v>
      </c>
      <c r="AE33" s="34">
        <v>0</v>
      </c>
      <c r="AF33" s="34">
        <v>0</v>
      </c>
      <c r="AG33" s="34">
        <v>0</v>
      </c>
      <c r="AH33" s="34">
        <v>0</v>
      </c>
      <c r="AI33" s="34">
        <v>9.8816964285714288</v>
      </c>
      <c r="AJ33" s="35">
        <v>1.0986111111111112</v>
      </c>
      <c r="AK33" s="35">
        <v>1.0416666666666667</v>
      </c>
      <c r="AL33" s="35" t="s">
        <v>35</v>
      </c>
      <c r="AM33" s="35" t="s">
        <v>35</v>
      </c>
      <c r="AN33" s="35">
        <v>1.0333333333333334</v>
      </c>
      <c r="AO33" s="35">
        <v>0.96666666666666667</v>
      </c>
      <c r="AP33" s="35" t="s">
        <v>35</v>
      </c>
      <c r="AQ33" s="35" t="s">
        <v>35</v>
      </c>
      <c r="AR33" s="35" t="s">
        <v>35</v>
      </c>
      <c r="AS33" s="35" t="s">
        <v>35</v>
      </c>
    </row>
    <row r="34" spans="3:45" x14ac:dyDescent="0.25">
      <c r="C34" s="28" t="str">
        <f t="shared" si="0"/>
        <v/>
      </c>
      <c r="D34" s="42"/>
      <c r="E34" s="30"/>
      <c r="F34" s="31"/>
      <c r="G34" s="36"/>
      <c r="H34" s="33"/>
      <c r="I34" s="38"/>
      <c r="J34" s="38"/>
      <c r="K34" s="38"/>
      <c r="L34" s="38"/>
      <c r="M34" s="38"/>
      <c r="N34" s="38"/>
      <c r="O34" s="38"/>
      <c r="P34" s="38"/>
      <c r="Q34" s="38"/>
      <c r="R34" s="39"/>
      <c r="S34" s="38"/>
      <c r="T34" s="38"/>
      <c r="U34" s="39"/>
      <c r="V34" s="39"/>
      <c r="W34" s="39"/>
      <c r="X34" s="39"/>
      <c r="Y34" s="39"/>
      <c r="Z34" s="39"/>
      <c r="AA34" s="39"/>
      <c r="AB34" s="39"/>
      <c r="AC34" s="34" t="s">
        <v>68</v>
      </c>
      <c r="AD34" s="34" t="s">
        <v>68</v>
      </c>
      <c r="AE34" s="34" t="s">
        <v>68</v>
      </c>
      <c r="AF34" s="34" t="s">
        <v>68</v>
      </c>
      <c r="AG34" s="34" t="s">
        <v>68</v>
      </c>
      <c r="AH34" s="34" t="s">
        <v>68</v>
      </c>
      <c r="AI34" s="34" t="s">
        <v>68</v>
      </c>
      <c r="AJ34" s="35" t="s">
        <v>68</v>
      </c>
      <c r="AK34" s="35" t="s">
        <v>68</v>
      </c>
      <c r="AL34" s="35" t="s">
        <v>68</v>
      </c>
      <c r="AM34" s="35" t="s">
        <v>68</v>
      </c>
      <c r="AN34" s="35" t="s">
        <v>68</v>
      </c>
      <c r="AO34" s="35" t="s">
        <v>68</v>
      </c>
      <c r="AP34" s="35" t="s">
        <v>68</v>
      </c>
      <c r="AQ34" s="35" t="s">
        <v>68</v>
      </c>
      <c r="AR34" s="35" t="s">
        <v>68</v>
      </c>
      <c r="AS34" s="35" t="s">
        <v>68</v>
      </c>
    </row>
  </sheetData>
  <mergeCells count="13">
    <mergeCell ref="AC11:AI11"/>
    <mergeCell ref="C11:D11"/>
    <mergeCell ref="X11:AA11"/>
    <mergeCell ref="F12:G12"/>
    <mergeCell ref="C2:AS3"/>
    <mergeCell ref="E5:I5"/>
    <mergeCell ref="E7:Q7"/>
    <mergeCell ref="E8:Q8"/>
    <mergeCell ref="C10:D10"/>
    <mergeCell ref="AJ11:AM11"/>
    <mergeCell ref="AN11:AQ11"/>
    <mergeCell ref="AR11:AS11"/>
    <mergeCell ref="C12:D12"/>
  </mergeCells>
  <conditionalFormatting sqref="C10:D10">
    <cfRule type="cellIs" dxfId="5" priority="5" stopIfTrue="1" operator="equal">
      <formula>"At least one Hospital Site Name enetered is not recognised"</formula>
    </cfRule>
  </conditionalFormatting>
  <conditionalFormatting sqref="C11:D11">
    <cfRule type="cellIs" dxfId="4" priority="6" stopIfTrue="1" operator="equal">
      <formula>"Trust is not responsible for at least 1 site"</formula>
    </cfRule>
  </conditionalFormatting>
  <conditionalFormatting sqref="E10:E11">
    <cfRule type="cellIs" dxfId="3" priority="7" stopIfTrue="1" operator="equal">
      <formula>"Data not complete for all rows"</formula>
    </cfRule>
  </conditionalFormatting>
  <conditionalFormatting sqref="X14:AA14">
    <cfRule type="expression" dxfId="2" priority="4">
      <formula>$J$444=1</formula>
    </cfRule>
  </conditionalFormatting>
  <conditionalFormatting sqref="X16:AA34">
    <cfRule type="expression" dxfId="1" priority="2">
      <formula>$J$443=1</formula>
    </cfRule>
  </conditionalFormatting>
  <conditionalFormatting sqref="AB13">
    <cfRule type="expression" dxfId="0" priority="3" stopIfTrue="1">
      <formula>#REF!="N"</formula>
    </cfRule>
  </conditionalFormatting>
  <dataValidations count="2">
    <dataValidation type="decimal" operator="greaterThanOrEqual" allowBlank="1" showInputMessage="1" showErrorMessage="1" sqref="H15:AB34" xr:uid="{05F87304-544E-4773-BA3C-7E340699AF1A}">
      <formula1>0</formula1>
    </dataValidation>
    <dataValidation type="list" allowBlank="1" showInputMessage="1" showErrorMessage="1" sqref="F15:G34" xr:uid="{184E6B7D-9E3C-40E9-9769-EFF0345C4C21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HERBERT, Michelle (ROTHERHAM DONCASTER AND SOUTH HUMBER NHS FOUNDATION TRUST)</dc:creator>
  <cp:keywords/>
  <dc:description/>
  <cp:lastModifiedBy>Benjamin Allison</cp:lastModifiedBy>
  <cp:revision/>
  <dcterms:created xsi:type="dcterms:W3CDTF">2023-12-20T11:24:51Z</dcterms:created>
  <dcterms:modified xsi:type="dcterms:W3CDTF">2024-02-22T14:34:39Z</dcterms:modified>
  <cp:category/>
  <cp:contentStatus/>
</cp:coreProperties>
</file>